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3"/>
  <workbookPr defaultThemeVersion="166925"/>
  <mc:AlternateContent xmlns:mc="http://schemas.openxmlformats.org/markup-compatibility/2006">
    <mc:Choice Requires="x15">
      <x15ac:absPath xmlns:x15ac="http://schemas.microsoft.com/office/spreadsheetml/2010/11/ac" url="/Users/marciafrascht/Documents/Synergy Human Resources/HR Projects/NEW FLSA Overtime Rule Jan 2020/"/>
    </mc:Choice>
  </mc:AlternateContent>
  <xr:revisionPtr revIDLastSave="0" documentId="8_{56E65C2F-FDE1-2A46-A6C9-7FDF65049BE3}" xr6:coauthVersionLast="45" xr6:coauthVersionMax="45" xr10:uidLastSave="{00000000-0000-0000-0000-000000000000}"/>
  <bookViews>
    <workbookView xWindow="0" yWindow="460" windowWidth="23260" windowHeight="12580" xr2:uid="{DBD68D58-7082-4BE0-9107-1D954DC6D1BD}"/>
  </bookViews>
  <sheets>
    <sheet name="FLSA Impact Calculator" sheetId="1" r:id="rId1"/>
  </sheet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3" i="1" l="1"/>
  <c r="E22" i="1"/>
  <c r="E21" i="1"/>
  <c r="E20" i="1"/>
  <c r="E19" i="1"/>
  <c r="E18" i="1"/>
  <c r="E17" i="1"/>
  <c r="E16" i="1"/>
  <c r="E15" i="1"/>
  <c r="E14" i="1"/>
  <c r="E13" i="1"/>
  <c r="E12" i="1"/>
  <c r="E11" i="1"/>
  <c r="D23" i="1" l="1"/>
  <c r="D22" i="1"/>
  <c r="D21" i="1"/>
  <c r="D20" i="1"/>
  <c r="D19" i="1"/>
  <c r="D18" i="1"/>
  <c r="D17" i="1"/>
  <c r="D16" i="1"/>
  <c r="D15" i="1"/>
  <c r="D14" i="1"/>
  <c r="D13" i="1"/>
  <c r="D12" i="1"/>
  <c r="J12" i="1" s="1"/>
  <c r="K12" i="1" l="1"/>
  <c r="L12" i="1" s="1"/>
  <c r="J13" i="1"/>
  <c r="F13" i="1"/>
  <c r="H13" i="1" s="1"/>
  <c r="I13" i="1" s="1"/>
  <c r="J14" i="1"/>
  <c r="F14" i="1"/>
  <c r="H14" i="1" s="1"/>
  <c r="I14" i="1" s="1"/>
  <c r="J15" i="1"/>
  <c r="F15" i="1"/>
  <c r="H15" i="1" s="1"/>
  <c r="I15" i="1" s="1"/>
  <c r="J16" i="1"/>
  <c r="F16" i="1"/>
  <c r="H16" i="1" s="1"/>
  <c r="I16" i="1" s="1"/>
  <c r="J17" i="1"/>
  <c r="F17" i="1"/>
  <c r="H17" i="1" s="1"/>
  <c r="I17" i="1" s="1"/>
  <c r="J18" i="1"/>
  <c r="F18" i="1"/>
  <c r="H18" i="1" s="1"/>
  <c r="I18" i="1" s="1"/>
  <c r="F19" i="1"/>
  <c r="H19" i="1" s="1"/>
  <c r="I19" i="1" s="1"/>
  <c r="J19" i="1"/>
  <c r="F20" i="1"/>
  <c r="H20" i="1" s="1"/>
  <c r="I20" i="1" s="1"/>
  <c r="J20" i="1"/>
  <c r="F21" i="1"/>
  <c r="H21" i="1" s="1"/>
  <c r="I21" i="1" s="1"/>
  <c r="J21" i="1"/>
  <c r="F22" i="1"/>
  <c r="H22" i="1" s="1"/>
  <c r="I22" i="1" s="1"/>
  <c r="J22" i="1"/>
  <c r="F23" i="1"/>
  <c r="H23" i="1" s="1"/>
  <c r="I23" i="1" s="1"/>
  <c r="J23" i="1"/>
  <c r="F12" i="1"/>
  <c r="H12" i="1" s="1"/>
  <c r="I12" i="1" s="1"/>
  <c r="K21" i="1" l="1"/>
  <c r="L21" i="1" s="1"/>
  <c r="K20" i="1"/>
  <c r="L20" i="1"/>
  <c r="K23" i="1"/>
  <c r="L23" i="1" s="1"/>
  <c r="K22" i="1"/>
  <c r="L22" i="1"/>
  <c r="K13" i="1"/>
  <c r="L13" i="1" s="1"/>
  <c r="K17" i="1"/>
  <c r="L17" i="1" s="1"/>
  <c r="K16" i="1"/>
  <c r="L16" i="1" s="1"/>
  <c r="K15" i="1"/>
  <c r="L15" i="1"/>
  <c r="K14" i="1"/>
  <c r="L14" i="1" s="1"/>
  <c r="K19" i="1"/>
  <c r="L19" i="1" s="1"/>
  <c r="K18" i="1"/>
  <c r="L18" i="1"/>
  <c r="D11" i="1"/>
  <c r="J11" i="1" s="1"/>
  <c r="K11" i="1" l="1"/>
  <c r="L11" i="1"/>
  <c r="E25" i="1"/>
  <c r="F11" i="1"/>
  <c r="H11" i="1" s="1"/>
  <c r="I11" i="1" s="1"/>
  <c r="I25" i="1" s="1"/>
</calcChain>
</file>

<file path=xl/sharedStrings.xml><?xml version="1.0" encoding="utf-8"?>
<sst xmlns="http://schemas.openxmlformats.org/spreadsheetml/2006/main" count="23" uniqueCount="22">
  <si>
    <t>Employee Name</t>
  </si>
  <si>
    <t>Current Salary</t>
  </si>
  <si>
    <t>Total</t>
  </si>
  <si>
    <t>John Smith</t>
  </si>
  <si>
    <t>Jill Evans</t>
  </si>
  <si>
    <t>Recommended Action</t>
  </si>
  <si>
    <t>Strategy 2 Total Annual Pay</t>
  </si>
  <si>
    <t>Explanations:</t>
  </si>
  <si>
    <t>(In all relevant calculations, overtime is expected to be worked only 50 weeks of the year due to standard, two weeks' paid vacation.)</t>
  </si>
  <si>
    <t xml:space="preserve">Hourly Strategy 1 will approximate prior salary when no overtime is worked, and it will exceed prior salary when overtime is worked. </t>
  </si>
  <si>
    <t xml:space="preserve">Hourly Strategy 2 will approximate prior salary when expected overtime is worked, be less than prior salary when fewer overtime hours are worked, and exceed prior salary when more than expected overtime is worked. </t>
  </si>
  <si>
    <t>Annual Nondiscretionary Bonus (Up to $3,530.80)</t>
  </si>
  <si>
    <t>Current Total Compensation</t>
  </si>
  <si>
    <t>Variance/Salary Increase Needed</t>
  </si>
  <si>
    <t>Hourly Rate Strategy 1 (Based on 40-Hour Week)</t>
  </si>
  <si>
    <t>Average Overtime Hours Worked per Week</t>
  </si>
  <si>
    <t>Overtime Rate Strategy 1</t>
  </si>
  <si>
    <t>Expected Annual Overtime</t>
  </si>
  <si>
    <t>Hourly Rate Strategy 2 (Based on 40-Hour Week + Overtime)</t>
  </si>
  <si>
    <t>Overtime Rate Strategy 2</t>
  </si>
  <si>
    <r>
      <t>Instructions: Enter data into the blue highlighted columns.</t>
    </r>
    <r>
      <rPr>
        <sz val="10"/>
        <color rgb="FFFF0000"/>
        <rFont val="Arial"/>
        <family val="2"/>
      </rPr>
      <t xml:space="preserve"> </t>
    </r>
    <r>
      <rPr>
        <b/>
        <sz val="10"/>
        <color rgb="FFCA361B"/>
        <rFont val="Arial"/>
        <family val="2"/>
      </rPr>
      <t>Delete any unused rows. Column E will display $35,568 until other data is entered, and will not display the correct total until unused rows are deleted.</t>
    </r>
  </si>
  <si>
    <t>FLSA Jan. 1, 2020 Salary Increase Impact Analysis Calculator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</si>
</sst>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8" x14ac:knownFonts="1">
    <font>
      <sz val="11"/>
      <color theme="1"/>
      <name val="Calibri"/>
      <family val="2"/>
      <scheme val="minor"/>
    </font>
    <font>
      <b/>
      <sz val="18"/>
      <color theme="1"/>
      <name val="Arial"/>
      <family val="2"/>
    </font>
    <font>
      <sz val="18"/>
      <color theme="1"/>
      <name val="Arial"/>
      <family val="2"/>
    </font>
    <font>
      <b/>
      <sz val="10"/>
      <color theme="1"/>
      <name val="Arial"/>
      <family val="2"/>
    </font>
    <font>
      <sz val="10"/>
      <color theme="1"/>
      <name val="Arial"/>
      <family val="2"/>
    </font>
    <font>
      <sz val="10"/>
      <color rgb="FFFF0000"/>
      <name val="Arial"/>
      <family val="2"/>
    </font>
    <font>
      <sz val="10"/>
      <color rgb="FF636363"/>
      <name val="Arial"/>
      <family val="2"/>
    </font>
    <font>
      <b/>
      <sz val="10"/>
      <color rgb="FFCA361B"/>
      <name val="Arial"/>
      <family val="2"/>
    </font>
  </fonts>
  <fills count="5">
    <fill>
      <patternFill patternType="none"/>
    </fill>
    <fill>
      <patternFill patternType="gray125"/>
    </fill>
    <fill>
      <patternFill patternType="solid">
        <fgColor rgb="FFD1E4F6"/>
        <bgColor indexed="64"/>
      </patternFill>
    </fill>
    <fill>
      <patternFill patternType="solid">
        <fgColor theme="2"/>
        <bgColor indexed="64"/>
      </patternFill>
    </fill>
    <fill>
      <patternFill patternType="solid">
        <fgColor rgb="FFBBE3DB"/>
        <bgColor indexed="64"/>
      </patternFill>
    </fill>
  </fills>
  <borders count="5">
    <border>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style="medium">
        <color theme="2" tint="-0.249977111117893"/>
      </bottom>
      <diagonal/>
    </border>
    <border>
      <left style="thin">
        <color theme="2" tint="-0.249977111117893"/>
      </left>
      <right style="thin">
        <color theme="2" tint="-0.249977111117893"/>
      </right>
      <top/>
      <bottom style="thin">
        <color theme="2" tint="-0.249977111117893"/>
      </bottom>
      <diagonal/>
    </border>
    <border>
      <left/>
      <right/>
      <top style="medium">
        <color theme="2" tint="-0.249977111117893"/>
      </top>
      <bottom/>
      <diagonal/>
    </border>
  </borders>
  <cellStyleXfs count="1">
    <xf numFmtId="0" fontId="0" fillId="0" borderId="0"/>
  </cellStyleXfs>
  <cellXfs count="30">
    <xf numFmtId="0" fontId="0" fillId="0" borderId="0" xfId="0"/>
    <xf numFmtId="0" fontId="2" fillId="0" borderId="0" xfId="0" applyFont="1" applyAlignment="1">
      <alignment horizontal="left"/>
    </xf>
    <xf numFmtId="0" fontId="3" fillId="0" borderId="0" xfId="0" applyFont="1" applyAlignment="1">
      <alignment horizontal="left"/>
    </xf>
    <xf numFmtId="0" fontId="4" fillId="0" borderId="0" xfId="0" applyFont="1" applyFill="1" applyAlignment="1">
      <alignment horizontal="left"/>
    </xf>
    <xf numFmtId="0" fontId="4" fillId="0" borderId="0" xfId="0" applyFont="1" applyAlignment="1">
      <alignment horizontal="left"/>
    </xf>
    <xf numFmtId="2" fontId="4" fillId="0" borderId="0" xfId="0" applyNumberFormat="1" applyFont="1" applyAlignment="1">
      <alignment horizontal="left"/>
    </xf>
    <xf numFmtId="0" fontId="3" fillId="2" borderId="2" xfId="0" applyFont="1" applyFill="1" applyBorder="1" applyAlignment="1">
      <alignment horizontal="left"/>
    </xf>
    <xf numFmtId="0" fontId="3" fillId="2" borderId="2" xfId="0" applyFont="1" applyFill="1" applyBorder="1" applyAlignment="1">
      <alignment horizontal="left" wrapText="1"/>
    </xf>
    <xf numFmtId="0" fontId="3" fillId="3" borderId="2" xfId="0" applyFont="1" applyFill="1" applyBorder="1" applyAlignment="1">
      <alignment horizontal="left" wrapText="1"/>
    </xf>
    <xf numFmtId="0" fontId="3" fillId="4" borderId="2" xfId="0" applyFont="1" applyFill="1" applyBorder="1" applyAlignment="1">
      <alignment horizontal="left" wrapText="1"/>
    </xf>
    <xf numFmtId="2" fontId="3" fillId="3" borderId="2" xfId="0" applyNumberFormat="1" applyFont="1" applyFill="1" applyBorder="1" applyAlignment="1">
      <alignment horizontal="left" wrapText="1"/>
    </xf>
    <xf numFmtId="0" fontId="4" fillId="0" borderId="2" xfId="0" applyFont="1" applyBorder="1" applyAlignment="1">
      <alignment horizontal="left"/>
    </xf>
    <xf numFmtId="0" fontId="4" fillId="2" borderId="3" xfId="0" applyFont="1" applyFill="1" applyBorder="1" applyAlignment="1">
      <alignment horizontal="left"/>
    </xf>
    <xf numFmtId="44" fontId="4" fillId="2" borderId="3" xfId="0" applyNumberFormat="1" applyFont="1" applyFill="1" applyBorder="1" applyAlignment="1">
      <alignment horizontal="left"/>
    </xf>
    <xf numFmtId="44" fontId="4" fillId="0" borderId="3" xfId="0" applyNumberFormat="1" applyFont="1" applyBorder="1" applyAlignment="1">
      <alignment horizontal="left"/>
    </xf>
    <xf numFmtId="44" fontId="4" fillId="4" borderId="3" xfId="0" applyNumberFormat="1" applyFont="1" applyFill="1" applyBorder="1" applyAlignment="1">
      <alignment horizontal="left"/>
    </xf>
    <xf numFmtId="164" fontId="4" fillId="2" borderId="3" xfId="0" applyNumberFormat="1" applyFont="1" applyFill="1" applyBorder="1" applyAlignment="1">
      <alignment horizontal="left"/>
    </xf>
    <xf numFmtId="0" fontId="4" fillId="0" borderId="3" xfId="0" applyFont="1" applyBorder="1" applyAlignment="1">
      <alignment horizontal="left"/>
    </xf>
    <xf numFmtId="0" fontId="4" fillId="2" borderId="1" xfId="0" applyFont="1" applyFill="1" applyBorder="1" applyAlignment="1">
      <alignment horizontal="left"/>
    </xf>
    <xf numFmtId="44" fontId="4" fillId="2" borderId="1" xfId="0" applyNumberFormat="1" applyFont="1" applyFill="1" applyBorder="1" applyAlignment="1">
      <alignment horizontal="left"/>
    </xf>
    <xf numFmtId="44" fontId="4" fillId="0" borderId="1" xfId="0" applyNumberFormat="1" applyFont="1" applyBorder="1" applyAlignment="1">
      <alignment horizontal="left"/>
    </xf>
    <xf numFmtId="44" fontId="4" fillId="4" borderId="1" xfId="0" applyNumberFormat="1" applyFont="1" applyFill="1" applyBorder="1" applyAlignment="1">
      <alignment horizontal="left"/>
    </xf>
    <xf numFmtId="164" fontId="4" fillId="2" borderId="1" xfId="0" applyNumberFormat="1" applyFont="1" applyFill="1" applyBorder="1" applyAlignment="1">
      <alignment horizontal="left"/>
    </xf>
    <xf numFmtId="0" fontId="4" fillId="0" borderId="1" xfId="0" applyFont="1" applyBorder="1" applyAlignment="1">
      <alignment horizontal="left"/>
    </xf>
    <xf numFmtId="0" fontId="6" fillId="0" borderId="1" xfId="0" applyFont="1" applyBorder="1" applyAlignment="1">
      <alignment horizontal="left"/>
    </xf>
    <xf numFmtId="44" fontId="4" fillId="0" borderId="0" xfId="0" applyNumberFormat="1" applyFont="1" applyAlignment="1">
      <alignment horizontal="left"/>
    </xf>
    <xf numFmtId="44" fontId="3" fillId="0" borderId="4" xfId="0" applyNumberFormat="1" applyFont="1" applyBorder="1" applyAlignment="1">
      <alignment horizontal="left"/>
    </xf>
    <xf numFmtId="44" fontId="4" fillId="0" borderId="4" xfId="0" applyNumberFormat="1" applyFont="1" applyFill="1" applyBorder="1" applyAlignment="1">
      <alignment horizontal="left"/>
    </xf>
    <xf numFmtId="0" fontId="3" fillId="0" borderId="4" xfId="0" applyFont="1" applyBorder="1" applyAlignment="1">
      <alignment horizontal="left"/>
    </xf>
    <xf numFmtId="0" fontId="1" fillId="0" borderId="0" xfId="0" applyFont="1" applyAlignment="1">
      <alignment horizontal="left"/>
    </xf>
  </cellXfs>
  <cellStyles count="1">
    <cellStyle name="Normal" xfId="0" builtinId="0"/>
  </cellStyles>
  <dxfs count="0"/>
  <tableStyles count="0" defaultTableStyle="TableStyleMedium2" defaultPivotStyle="PivotStyleLight16"/>
  <colors>
    <mruColors>
      <color rgb="FF1976D2"/>
      <color rgb="FFCA361B"/>
      <color rgb="FFBBE3DB"/>
      <color rgb="FFD1E4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E9838-01E7-465B-8521-84440456E53E}">
  <dimension ref="A1:M25"/>
  <sheetViews>
    <sheetView tabSelected="1" zoomScaleNormal="100" workbookViewId="0">
      <selection activeCell="G4" sqref="G4"/>
    </sheetView>
  </sheetViews>
  <sheetFormatPr baseColWidth="10" defaultColWidth="8.83203125" defaultRowHeight="13" x14ac:dyDescent="0.15"/>
  <cols>
    <col min="1" max="1" width="19.1640625" style="4" customWidth="1"/>
    <col min="2" max="2" width="18.5" style="4" customWidth="1"/>
    <col min="3" max="3" width="21.83203125" style="4" customWidth="1"/>
    <col min="4" max="4" width="19.33203125" style="4" customWidth="1"/>
    <col min="5" max="5" width="20.5" style="3" customWidth="1"/>
    <col min="6" max="6" width="19.33203125" style="5" customWidth="1"/>
    <col min="7" max="7" width="15.6640625" style="4" customWidth="1"/>
    <col min="8" max="8" width="16.6640625" style="4" customWidth="1"/>
    <col min="9" max="9" width="13.1640625" style="3" customWidth="1"/>
    <col min="10" max="10" width="23.1640625" style="4" customWidth="1"/>
    <col min="11" max="11" width="13.83203125" style="4" customWidth="1"/>
    <col min="12" max="12" width="15" style="4" customWidth="1"/>
    <col min="13" max="13" width="26.6640625" style="4" customWidth="1"/>
    <col min="14" max="16384" width="8.83203125" style="4"/>
  </cols>
  <sheetData>
    <row r="1" spans="1:13" s="1" customFormat="1" ht="23" x14ac:dyDescent="0.25">
      <c r="A1" s="29" t="s">
        <v>21</v>
      </c>
      <c r="B1" s="29"/>
      <c r="C1" s="29"/>
      <c r="D1" s="29"/>
      <c r="E1" s="29"/>
      <c r="F1" s="29"/>
      <c r="G1" s="29"/>
      <c r="H1" s="29"/>
      <c r="I1" s="29"/>
      <c r="J1" s="29"/>
      <c r="K1" s="29"/>
      <c r="L1" s="29"/>
      <c r="M1" s="29"/>
    </row>
    <row r="2" spans="1:13" x14ac:dyDescent="0.15">
      <c r="A2" s="2"/>
      <c r="B2" s="2"/>
      <c r="C2" s="2"/>
      <c r="D2" s="2"/>
      <c r="E2" s="2"/>
      <c r="F2" s="2"/>
      <c r="G2" s="2"/>
      <c r="H2" s="2"/>
    </row>
    <row r="3" spans="1:13" x14ac:dyDescent="0.15">
      <c r="A3" s="4" t="s">
        <v>20</v>
      </c>
      <c r="E3" s="4"/>
      <c r="F3" s="4"/>
    </row>
    <row r="4" spans="1:13" x14ac:dyDescent="0.15">
      <c r="A4" s="4" t="s">
        <v>8</v>
      </c>
      <c r="E4" s="4"/>
      <c r="F4" s="4"/>
    </row>
    <row r="5" spans="1:13" x14ac:dyDescent="0.15">
      <c r="E5" s="4"/>
      <c r="F5" s="4"/>
    </row>
    <row r="6" spans="1:13" x14ac:dyDescent="0.15">
      <c r="A6" s="2" t="s">
        <v>7</v>
      </c>
      <c r="E6" s="4"/>
      <c r="F6" s="4"/>
    </row>
    <row r="7" spans="1:13" x14ac:dyDescent="0.15">
      <c r="A7" s="4" t="s">
        <v>9</v>
      </c>
      <c r="E7" s="4"/>
      <c r="F7" s="4"/>
    </row>
    <row r="8" spans="1:13" x14ac:dyDescent="0.15">
      <c r="A8" s="4" t="s">
        <v>10</v>
      </c>
      <c r="E8" s="4"/>
      <c r="F8" s="4"/>
    </row>
    <row r="9" spans="1:13" x14ac:dyDescent="0.15">
      <c r="G9" s="3"/>
    </row>
    <row r="10" spans="1:13" s="11" customFormat="1" ht="43" thickBot="1" x14ac:dyDescent="0.2">
      <c r="A10" s="6" t="s">
        <v>0</v>
      </c>
      <c r="B10" s="6" t="s">
        <v>1</v>
      </c>
      <c r="C10" s="7" t="s">
        <v>11</v>
      </c>
      <c r="D10" s="8" t="s">
        <v>12</v>
      </c>
      <c r="E10" s="9" t="s">
        <v>13</v>
      </c>
      <c r="F10" s="10" t="s">
        <v>14</v>
      </c>
      <c r="G10" s="7" t="s">
        <v>15</v>
      </c>
      <c r="H10" s="8" t="s">
        <v>16</v>
      </c>
      <c r="I10" s="9" t="s">
        <v>17</v>
      </c>
      <c r="J10" s="8" t="s">
        <v>18</v>
      </c>
      <c r="K10" s="8" t="s">
        <v>19</v>
      </c>
      <c r="L10" s="8" t="s">
        <v>6</v>
      </c>
      <c r="M10" s="8" t="s">
        <v>5</v>
      </c>
    </row>
    <row r="11" spans="1:13" s="17" customFormat="1" x14ac:dyDescent="0.15">
      <c r="A11" s="12" t="s">
        <v>3</v>
      </c>
      <c r="B11" s="13">
        <v>29000</v>
      </c>
      <c r="C11" s="13">
        <v>0</v>
      </c>
      <c r="D11" s="14">
        <f>SUM(B11+C11)</f>
        <v>29000</v>
      </c>
      <c r="E11" s="15">
        <f>SUM(35568-(B11+C11))</f>
        <v>6568</v>
      </c>
      <c r="F11" s="14">
        <f>D11/2080</f>
        <v>13.94</v>
      </c>
      <c r="G11" s="16">
        <v>10</v>
      </c>
      <c r="H11" s="14">
        <f>F11*1.5</f>
        <v>20.91</v>
      </c>
      <c r="I11" s="15">
        <f>(G11*H11)*50</f>
        <v>10455</v>
      </c>
      <c r="J11" s="14">
        <f>D11/(2080+(G11*1.5)*50)</f>
        <v>10.25</v>
      </c>
      <c r="K11" s="14">
        <f>J11*1.5</f>
        <v>15.38</v>
      </c>
      <c r="L11" s="14">
        <f>(J11*2080)+(K11*(G11*50))</f>
        <v>29010</v>
      </c>
    </row>
    <row r="12" spans="1:13" s="23" customFormat="1" x14ac:dyDescent="0.15">
      <c r="A12" s="18" t="s">
        <v>4</v>
      </c>
      <c r="B12" s="19">
        <v>32000</v>
      </c>
      <c r="C12" s="19">
        <v>1500</v>
      </c>
      <c r="D12" s="20">
        <f t="shared" ref="D12:D23" si="0">SUM(B12+C12)</f>
        <v>33500</v>
      </c>
      <c r="E12" s="15">
        <f t="shared" ref="E12:E23" si="1">SUM(35568-(B12+C12))</f>
        <v>2068</v>
      </c>
      <c r="F12" s="20">
        <f>D12/2080</f>
        <v>16.11</v>
      </c>
      <c r="G12" s="22">
        <v>5</v>
      </c>
      <c r="H12" s="20">
        <f>F12*1.5</f>
        <v>24.17</v>
      </c>
      <c r="I12" s="21">
        <f>(G12*H12)*50</f>
        <v>6042.5</v>
      </c>
      <c r="J12" s="20">
        <f t="shared" ref="J12:J23" si="2">D12/(2080+(G12*1.5)*50)</f>
        <v>13.65</v>
      </c>
      <c r="K12" s="20">
        <f t="shared" ref="K12:K23" si="3">J12*1.5</f>
        <v>20.48</v>
      </c>
      <c r="L12" s="20">
        <f t="shared" ref="L12:L23" si="4">(J12*2080)+(K12*(G12*50))</f>
        <v>33512</v>
      </c>
    </row>
    <row r="13" spans="1:13" s="23" customFormat="1" x14ac:dyDescent="0.15">
      <c r="A13" s="18"/>
      <c r="B13" s="19"/>
      <c r="C13" s="19"/>
      <c r="D13" s="20">
        <f t="shared" si="0"/>
        <v>0</v>
      </c>
      <c r="E13" s="15">
        <f t="shared" si="1"/>
        <v>35568</v>
      </c>
      <c r="F13" s="20">
        <f t="shared" ref="F13:F23" si="5">D13/2080</f>
        <v>0</v>
      </c>
      <c r="G13" s="18"/>
      <c r="H13" s="20">
        <f t="shared" ref="H13:H23" si="6">F13*1.5</f>
        <v>0</v>
      </c>
      <c r="I13" s="21">
        <f t="shared" ref="I13:I23" si="7">(G13*H13)*50</f>
        <v>0</v>
      </c>
      <c r="J13" s="20">
        <f t="shared" si="2"/>
        <v>0</v>
      </c>
      <c r="K13" s="20">
        <f t="shared" si="3"/>
        <v>0</v>
      </c>
      <c r="L13" s="20">
        <f t="shared" si="4"/>
        <v>0</v>
      </c>
    </row>
    <row r="14" spans="1:13" s="23" customFormat="1" x14ac:dyDescent="0.15">
      <c r="A14" s="18"/>
      <c r="B14" s="19"/>
      <c r="C14" s="19"/>
      <c r="D14" s="20">
        <f t="shared" si="0"/>
        <v>0</v>
      </c>
      <c r="E14" s="15">
        <f t="shared" si="1"/>
        <v>35568</v>
      </c>
      <c r="F14" s="20">
        <f t="shared" si="5"/>
        <v>0</v>
      </c>
      <c r="G14" s="18"/>
      <c r="H14" s="20">
        <f t="shared" si="6"/>
        <v>0</v>
      </c>
      <c r="I14" s="21">
        <f t="shared" si="7"/>
        <v>0</v>
      </c>
      <c r="J14" s="20">
        <f t="shared" si="2"/>
        <v>0</v>
      </c>
      <c r="K14" s="20">
        <f t="shared" si="3"/>
        <v>0</v>
      </c>
      <c r="L14" s="20">
        <f t="shared" si="4"/>
        <v>0</v>
      </c>
    </row>
    <row r="15" spans="1:13" s="23" customFormat="1" x14ac:dyDescent="0.15">
      <c r="A15" s="18"/>
      <c r="B15" s="19"/>
      <c r="C15" s="19"/>
      <c r="D15" s="20">
        <f t="shared" si="0"/>
        <v>0</v>
      </c>
      <c r="E15" s="15">
        <f t="shared" si="1"/>
        <v>35568</v>
      </c>
      <c r="F15" s="20">
        <f t="shared" si="5"/>
        <v>0</v>
      </c>
      <c r="G15" s="18"/>
      <c r="H15" s="20">
        <f t="shared" si="6"/>
        <v>0</v>
      </c>
      <c r="I15" s="21">
        <f t="shared" si="7"/>
        <v>0</v>
      </c>
      <c r="J15" s="20">
        <f t="shared" si="2"/>
        <v>0</v>
      </c>
      <c r="K15" s="20">
        <f t="shared" si="3"/>
        <v>0</v>
      </c>
      <c r="L15" s="20">
        <f t="shared" si="4"/>
        <v>0</v>
      </c>
    </row>
    <row r="16" spans="1:13" s="23" customFormat="1" x14ac:dyDescent="0.15">
      <c r="A16" s="18"/>
      <c r="B16" s="19"/>
      <c r="C16" s="19"/>
      <c r="D16" s="20">
        <f t="shared" si="0"/>
        <v>0</v>
      </c>
      <c r="E16" s="15">
        <f t="shared" si="1"/>
        <v>35568</v>
      </c>
      <c r="F16" s="20">
        <f t="shared" si="5"/>
        <v>0</v>
      </c>
      <c r="G16" s="18"/>
      <c r="H16" s="20">
        <f t="shared" si="6"/>
        <v>0</v>
      </c>
      <c r="I16" s="21">
        <f t="shared" si="7"/>
        <v>0</v>
      </c>
      <c r="J16" s="20">
        <f t="shared" si="2"/>
        <v>0</v>
      </c>
      <c r="K16" s="20">
        <f t="shared" si="3"/>
        <v>0</v>
      </c>
      <c r="L16" s="20">
        <f t="shared" si="4"/>
        <v>0</v>
      </c>
    </row>
    <row r="17" spans="1:13" s="23" customFormat="1" x14ac:dyDescent="0.15">
      <c r="A17" s="18"/>
      <c r="B17" s="19"/>
      <c r="C17" s="19"/>
      <c r="D17" s="20">
        <f t="shared" si="0"/>
        <v>0</v>
      </c>
      <c r="E17" s="15">
        <f t="shared" si="1"/>
        <v>35568</v>
      </c>
      <c r="F17" s="20">
        <f t="shared" si="5"/>
        <v>0</v>
      </c>
      <c r="G17" s="18"/>
      <c r="H17" s="20">
        <f t="shared" si="6"/>
        <v>0</v>
      </c>
      <c r="I17" s="21">
        <f t="shared" si="7"/>
        <v>0</v>
      </c>
      <c r="J17" s="20">
        <f t="shared" si="2"/>
        <v>0</v>
      </c>
      <c r="K17" s="20">
        <f t="shared" si="3"/>
        <v>0</v>
      </c>
      <c r="L17" s="20">
        <f t="shared" si="4"/>
        <v>0</v>
      </c>
    </row>
    <row r="18" spans="1:13" s="23" customFormat="1" x14ac:dyDescent="0.15">
      <c r="A18" s="18"/>
      <c r="B18" s="19"/>
      <c r="C18" s="19"/>
      <c r="D18" s="20">
        <f t="shared" si="0"/>
        <v>0</v>
      </c>
      <c r="E18" s="15">
        <f t="shared" si="1"/>
        <v>35568</v>
      </c>
      <c r="F18" s="20">
        <f t="shared" si="5"/>
        <v>0</v>
      </c>
      <c r="G18" s="18"/>
      <c r="H18" s="20">
        <f t="shared" si="6"/>
        <v>0</v>
      </c>
      <c r="I18" s="21">
        <f t="shared" si="7"/>
        <v>0</v>
      </c>
      <c r="J18" s="20">
        <f t="shared" si="2"/>
        <v>0</v>
      </c>
      <c r="K18" s="20">
        <f t="shared" si="3"/>
        <v>0</v>
      </c>
      <c r="L18" s="20">
        <f t="shared" si="4"/>
        <v>0</v>
      </c>
    </row>
    <row r="19" spans="1:13" s="23" customFormat="1" x14ac:dyDescent="0.15">
      <c r="A19" s="18"/>
      <c r="B19" s="19"/>
      <c r="C19" s="19"/>
      <c r="D19" s="20">
        <f t="shared" si="0"/>
        <v>0</v>
      </c>
      <c r="E19" s="15">
        <f t="shared" si="1"/>
        <v>35568</v>
      </c>
      <c r="F19" s="20">
        <f t="shared" si="5"/>
        <v>0</v>
      </c>
      <c r="G19" s="18"/>
      <c r="H19" s="20">
        <f t="shared" si="6"/>
        <v>0</v>
      </c>
      <c r="I19" s="21">
        <f t="shared" si="7"/>
        <v>0</v>
      </c>
      <c r="J19" s="20">
        <f t="shared" si="2"/>
        <v>0</v>
      </c>
      <c r="K19" s="20">
        <f t="shared" si="3"/>
        <v>0</v>
      </c>
      <c r="L19" s="20">
        <f t="shared" si="4"/>
        <v>0</v>
      </c>
    </row>
    <row r="20" spans="1:13" s="23" customFormat="1" x14ac:dyDescent="0.15">
      <c r="A20" s="18"/>
      <c r="B20" s="19"/>
      <c r="C20" s="19"/>
      <c r="D20" s="20">
        <f t="shared" si="0"/>
        <v>0</v>
      </c>
      <c r="E20" s="15">
        <f t="shared" si="1"/>
        <v>35568</v>
      </c>
      <c r="F20" s="20">
        <f t="shared" si="5"/>
        <v>0</v>
      </c>
      <c r="G20" s="18"/>
      <c r="H20" s="20">
        <f t="shared" si="6"/>
        <v>0</v>
      </c>
      <c r="I20" s="21">
        <f t="shared" si="7"/>
        <v>0</v>
      </c>
      <c r="J20" s="20">
        <f t="shared" si="2"/>
        <v>0</v>
      </c>
      <c r="K20" s="20">
        <f t="shared" si="3"/>
        <v>0</v>
      </c>
      <c r="L20" s="20">
        <f t="shared" si="4"/>
        <v>0</v>
      </c>
      <c r="M20" s="24"/>
    </row>
    <row r="21" spans="1:13" s="23" customFormat="1" x14ac:dyDescent="0.15">
      <c r="A21" s="18"/>
      <c r="B21" s="19"/>
      <c r="C21" s="19"/>
      <c r="D21" s="20">
        <f t="shared" si="0"/>
        <v>0</v>
      </c>
      <c r="E21" s="15">
        <f t="shared" si="1"/>
        <v>35568</v>
      </c>
      <c r="F21" s="20">
        <f t="shared" si="5"/>
        <v>0</v>
      </c>
      <c r="G21" s="18"/>
      <c r="H21" s="20">
        <f t="shared" si="6"/>
        <v>0</v>
      </c>
      <c r="I21" s="21">
        <f t="shared" si="7"/>
        <v>0</v>
      </c>
      <c r="J21" s="20">
        <f t="shared" si="2"/>
        <v>0</v>
      </c>
      <c r="K21" s="20">
        <f t="shared" si="3"/>
        <v>0</v>
      </c>
      <c r="L21" s="20">
        <f t="shared" si="4"/>
        <v>0</v>
      </c>
    </row>
    <row r="22" spans="1:13" s="23" customFormat="1" x14ac:dyDescent="0.15">
      <c r="A22" s="18"/>
      <c r="B22" s="19"/>
      <c r="C22" s="19"/>
      <c r="D22" s="20">
        <f t="shared" si="0"/>
        <v>0</v>
      </c>
      <c r="E22" s="15">
        <f t="shared" si="1"/>
        <v>35568</v>
      </c>
      <c r="F22" s="20">
        <f t="shared" si="5"/>
        <v>0</v>
      </c>
      <c r="G22" s="18"/>
      <c r="H22" s="20">
        <f t="shared" si="6"/>
        <v>0</v>
      </c>
      <c r="I22" s="21">
        <f t="shared" si="7"/>
        <v>0</v>
      </c>
      <c r="J22" s="20">
        <f t="shared" si="2"/>
        <v>0</v>
      </c>
      <c r="K22" s="20">
        <f t="shared" si="3"/>
        <v>0</v>
      </c>
      <c r="L22" s="20">
        <f t="shared" si="4"/>
        <v>0</v>
      </c>
    </row>
    <row r="23" spans="1:13" s="23" customFormat="1" x14ac:dyDescent="0.15">
      <c r="A23" s="18"/>
      <c r="B23" s="19"/>
      <c r="C23" s="19"/>
      <c r="D23" s="20">
        <f t="shared" si="0"/>
        <v>0</v>
      </c>
      <c r="E23" s="15">
        <f t="shared" si="1"/>
        <v>35568</v>
      </c>
      <c r="F23" s="20">
        <f t="shared" si="5"/>
        <v>0</v>
      </c>
      <c r="G23" s="18"/>
      <c r="H23" s="20">
        <f t="shared" si="6"/>
        <v>0</v>
      </c>
      <c r="I23" s="21">
        <f t="shared" si="7"/>
        <v>0</v>
      </c>
      <c r="J23" s="20">
        <f t="shared" si="2"/>
        <v>0</v>
      </c>
      <c r="K23" s="20">
        <f t="shared" si="3"/>
        <v>0</v>
      </c>
      <c r="L23" s="20">
        <f t="shared" si="4"/>
        <v>0</v>
      </c>
    </row>
    <row r="24" spans="1:13" ht="14" thickBot="1" x14ac:dyDescent="0.2">
      <c r="B24" s="25"/>
      <c r="C24" s="25"/>
      <c r="D24" s="25"/>
      <c r="F24" s="25"/>
    </row>
    <row r="25" spans="1:13" x14ac:dyDescent="0.15">
      <c r="B25" s="25"/>
      <c r="C25" s="25"/>
      <c r="D25" s="26" t="s">
        <v>2</v>
      </c>
      <c r="E25" s="27">
        <f>SUM(E11:E24)</f>
        <v>399884</v>
      </c>
      <c r="F25" s="25"/>
      <c r="H25" s="28" t="s">
        <v>2</v>
      </c>
      <c r="I25" s="27">
        <f>SUM(I11:I24)</f>
        <v>16497.5</v>
      </c>
    </row>
  </sheetData>
  <mergeCells count="1">
    <mergeCell ref="A1:M1"/>
  </mergeCells>
  <dataValidations count="1">
    <dataValidation type="list" allowBlank="1" showInputMessage="1" showErrorMessage="1" sqref="M11:M23" xr:uid="{3F040E15-1DAB-4998-ACB9-8A64603846CC}">
      <formula1>"Exempt, Hourly #1, Hourly #2"</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7677A63CC38FC64896F3BABDC6097F35" ma:contentTypeVersion="14" ma:contentTypeDescription="Create a new document." ma:contentTypeScope="" ma:versionID="828661f76ead9fd3012677306966dcc7">
  <xsd:schema xmlns:xsd="http://www.w3.org/2001/XMLSchema" xmlns:xs="http://www.w3.org/2001/XMLSchema" xmlns:p="http://schemas.microsoft.com/office/2006/metadata/properties" xmlns:ns2="f76c8797-d23e-499a-a439-45d6fe1154f3" xmlns:ns3="51ce7a20-beba-49d4-8d84-84c86e994837" targetNamespace="http://schemas.microsoft.com/office/2006/metadata/properties" ma:root="true" ma:fieldsID="fbf2011f4dfe54d56eea3c93eb415e44" ns2:_="" ns3:_="">
    <xsd:import namespace="f76c8797-d23e-499a-a439-45d6fe1154f3"/>
    <xsd:import namespace="51ce7a20-beba-49d4-8d84-84c86e994837"/>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6c8797-d23e-499a-a439-45d6fe1154f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1ce7a20-beba-49d4-8d84-84c86e994837"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63E654-949C-40C9-9EFA-1530D86B3A43}">
  <ds:schemaRefs>
    <ds:schemaRef ds:uri="http://schemas.microsoft.com/sharepoint/events"/>
  </ds:schemaRefs>
</ds:datastoreItem>
</file>

<file path=customXml/itemProps2.xml><?xml version="1.0" encoding="utf-8"?>
<ds:datastoreItem xmlns:ds="http://schemas.openxmlformats.org/officeDocument/2006/customXml" ds:itemID="{8E4230CA-9745-4BA0-8C0F-C7DC1BD8D7FC}"/>
</file>

<file path=customXml/itemProps3.xml><?xml version="1.0" encoding="utf-8"?>
<ds:datastoreItem xmlns:ds="http://schemas.openxmlformats.org/officeDocument/2006/customXml" ds:itemID="{AC5E409D-F291-4632-978F-D527BBE66160}">
  <ds:schemaRefs>
    <ds:schemaRef ds:uri="http://schemas.microsoft.com/office/2006/metadata/properties"/>
    <ds:schemaRef ds:uri="http://schemas.microsoft.com/office/infopath/2007/PartnerControls"/>
    <ds:schemaRef ds:uri="511efe6e-5714-4295-aa3f-8c8f10cd3753"/>
    <ds:schemaRef ds:uri="9e35c72e-853b-4481-acd9-8b56c994845b"/>
    <ds:schemaRef ds:uri="http://schemas.microsoft.com/sharepoint/v3"/>
  </ds:schemaRefs>
</ds:datastoreItem>
</file>

<file path=customXml/itemProps4.xml><?xml version="1.0" encoding="utf-8"?>
<ds:datastoreItem xmlns:ds="http://schemas.openxmlformats.org/officeDocument/2006/customXml" ds:itemID="{88C5BCF0-8A7D-4B48-84E9-1E15A29B25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FLSA Impact Calculator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FLSA January 1, 2020 Salary Increase - Impact Analysis and Calculator</dc:title>
  <dc:creator>Lau, Shari</dc:creator>
  <cp:keywords/>
  <cp:lastModifiedBy>Marcia frascht</cp:lastModifiedBy>
  <dcterms:created xsi:type="dcterms:W3CDTF">2019-02-28T00:38:51Z</dcterms:created>
  <dcterms:modified xsi:type="dcterms:W3CDTF">2019-10-17T13:59:49Z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0x0101007677A63CC38FC64896F3BABDC6097F35</vt:lpwstr>
  </property>
  <property fmtid="{D5CDD505-2E9C-101B-9397-08002B2CF9AE}" pid="3" name="_dlc_DocIdItemGuid">
    <vt:lpwstr>a69943fb-e6a3-40de-a2f9-721b85c0a58e</vt:lpwstr>
  </property>
  <property fmtid="{D5CDD505-2E9C-101B-9397-08002B2CF9AE}" pid="4" name="TaxKeyword">
    <vt:lpwstr/>
  </property>
</Properties>
</file>